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1"/>
  </bookViews>
  <sheets>
    <sheet name="титул" sheetId="1" r:id="rId1"/>
    <sheet name="ДДУ" sheetId="2" r:id="rId2"/>
  </sheets>
  <definedNames>
    <definedName name="_xlnm.Print_Area" localSheetId="0">'титул'!#REF!</definedName>
  </definedNames>
  <calcPr fullCalcOnLoad="1" refMode="R1C1"/>
</workbook>
</file>

<file path=xl/sharedStrings.xml><?xml version="1.0" encoding="utf-8"?>
<sst xmlns="http://schemas.openxmlformats.org/spreadsheetml/2006/main" count="122" uniqueCount="84">
  <si>
    <t>в том числе:</t>
  </si>
  <si>
    <t xml:space="preserve">Наименование показателя </t>
  </si>
  <si>
    <t xml:space="preserve">Код по бюджетной классификации операции сектора государственного управления </t>
  </si>
  <si>
    <t>Увеличение стоимости основных средств</t>
  </si>
  <si>
    <t>(уполномоченное лицо)                                     (подпись)           (расшифровка подписи)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</si>
  <si>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</si>
  <si>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</si>
  <si>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</si>
  <si>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</si>
  <si>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</si>
  <si>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</si>
  <si>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</si>
  <si>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</si>
  <si>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Прочие работы, услуги</t>
  </si>
  <si>
    <t>Увеличение стоимости материальных запасов -Продукты</t>
  </si>
  <si>
    <t>Руководитель муниципального бюджетного</t>
  </si>
  <si>
    <t>КИФ</t>
  </si>
  <si>
    <t>290</t>
  </si>
  <si>
    <t>Поступления по приносящей доход деятельности, всего</t>
  </si>
  <si>
    <t>Выплаты по приносящей доход деятельности</t>
  </si>
  <si>
    <t>Итого коммунальные услуги</t>
  </si>
  <si>
    <t>223</t>
  </si>
  <si>
    <t>Итого прочие расходы</t>
  </si>
  <si>
    <t xml:space="preserve">Налог на имущество </t>
  </si>
  <si>
    <t xml:space="preserve">Оплата труда </t>
  </si>
  <si>
    <t>Поступления на выполнение муниципального задания.</t>
  </si>
  <si>
    <t xml:space="preserve">Выплаты на выполнение муниципального задания (свод). </t>
  </si>
  <si>
    <t xml:space="preserve"> Предоставление общедоступного и бесплатного дошкольного образования</t>
  </si>
  <si>
    <t>Присмотр и уход за воспитанниками дошкольных образовательных организаций</t>
  </si>
  <si>
    <t xml:space="preserve">07010110421590 </t>
  </si>
  <si>
    <t>07010110000000</t>
  </si>
  <si>
    <t xml:space="preserve">07010110000000 </t>
  </si>
  <si>
    <t>План</t>
  </si>
  <si>
    <t>                                                                       (подпись)              (расшифровка подписи)</t>
  </si>
  <si>
    <t>Кассовый расход</t>
  </si>
  <si>
    <t>%</t>
  </si>
  <si>
    <t>Фактические расходы</t>
  </si>
  <si>
    <t>КВР</t>
  </si>
  <si>
    <t>Муниципальная программа "Развитие образования Уренского муниципального района" подпрограмма "Развитие дошкольного образования"</t>
  </si>
  <si>
    <r>
      <t xml:space="preserve">Поступления, всего: </t>
    </r>
    <r>
      <rPr>
        <i/>
        <sz val="9"/>
        <rFont val="Times New Roman"/>
        <family val="1"/>
      </rPr>
      <t>(киф2+киф4+киф5)</t>
    </r>
  </si>
  <si>
    <r>
      <t xml:space="preserve"> Выплаты, всего: </t>
    </r>
    <r>
      <rPr>
        <i/>
        <sz val="9"/>
        <rFont val="Times New Roman"/>
        <family val="1"/>
      </rPr>
      <t>( киф2+киф4+киф5)</t>
    </r>
  </si>
  <si>
    <t>310</t>
  </si>
  <si>
    <t>291</t>
  </si>
  <si>
    <t>292</t>
  </si>
  <si>
    <t>293</t>
  </si>
  <si>
    <t>Плата за негативное воздействие на окружающую среду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</si>
  <si>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</si>
  <si>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контрактов(договоров)</t>
  </si>
  <si>
    <t>30201050050000 131</t>
  </si>
  <si>
    <t>0701011000000 131</t>
  </si>
  <si>
    <t>07010110421590 131</t>
  </si>
  <si>
    <t>Доходы от субсидии на иные цели</t>
  </si>
  <si>
    <t>Доходы от оказания платных услуг (работ)</t>
  </si>
  <si>
    <t>266</t>
  </si>
  <si>
    <t>Социальные пособия и компенсации персоналу в денежной форме</t>
  </si>
  <si>
    <t>342</t>
  </si>
  <si>
    <t>346</t>
  </si>
  <si>
    <t>Увеличение стоимости материальных запасов, Прочие</t>
  </si>
  <si>
    <t>Выплаты по приносящей доход деятельности (ВСЕГО)</t>
  </si>
  <si>
    <t>Коммунальные услуги, вывоз ТКО</t>
  </si>
  <si>
    <t>223/004</t>
  </si>
  <si>
    <t xml:space="preserve">Увеличение стоимости материальных запасов </t>
  </si>
  <si>
    <t>345</t>
  </si>
  <si>
    <t>221</t>
  </si>
  <si>
    <t>343</t>
  </si>
  <si>
    <t>Планируемый остаток средств на начало планируемого года, всего: (киф2+киф4)</t>
  </si>
  <si>
    <t>Остаток по внебюджетной деятельности</t>
  </si>
  <si>
    <t>Остаток (доходы от оказания услуг)</t>
  </si>
  <si>
    <t>Остаток по выполнению муниципального задания</t>
  </si>
  <si>
    <t xml:space="preserve">тел  8-831-54-3-11-78                                            </t>
  </si>
  <si>
    <t>Увеличение стоимости материальных запасов</t>
  </si>
  <si>
    <t xml:space="preserve">учреждения                                            _________________                    Шихалеева И.М.   </t>
  </si>
  <si>
    <t>Исполнитель                                         __________________                 Целиков Е.П.</t>
  </si>
  <si>
    <t>07010110421590 510</t>
  </si>
  <si>
    <t>Коммунальные услуги, теплоснабжение</t>
  </si>
  <si>
    <t>Остаток (Субсидия на ф.о. МЗ)</t>
  </si>
  <si>
    <t>07010110173080 510</t>
  </si>
  <si>
    <t>07010110173070 131</t>
  </si>
  <si>
    <t>07010110173070</t>
  </si>
  <si>
    <t>344</t>
  </si>
  <si>
    <t>Остаток (субсидия на ф.о. МЗ)</t>
  </si>
  <si>
    <t xml:space="preserve"> 070101104S4090 131</t>
  </si>
  <si>
    <t xml:space="preserve"> 070101104S4090 </t>
  </si>
  <si>
    <t xml:space="preserve"> " 23 "  января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</si>
</sst>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5"/>
      <name val="Arial"/>
      <family val="0"/>
    </font>
    <font>
      <sz val="6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</cols>
  <sheetData>
    <row r="2" spans="1:2" ht="15.75">
      <c r="A2" s="1"/>
      <c r="B2" s="1"/>
    </row>
    <row r="4" spans="1:2" ht="15.75">
      <c r="A4" s="1"/>
      <c r="B4" s="1"/>
    </row>
    <row r="5" spans="1:2" ht="15.75">
      <c r="A5" s="1"/>
      <c r="B5" s="1"/>
    </row>
    <row r="7" spans="1:2" ht="15.75">
      <c r="A7" s="1"/>
      <c r="B7" s="1"/>
    </row>
  </sheetData>
  <sheetProtection/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3935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="120" zoomScaleNormal="120" zoomScalePageLayoutView="0" workbookViewId="0" topLeftCell="A16">
      <selection activeCell="H68" sqref="H68"/>
    </sheetView>
  </sheetViews>
  <sheetFormatPr defaultColWidth="9.140625" defaultRowHeight="12.75"/>
  <cols>
    <col min="1" max="1" width="42.28125" style="0" customWidth="1"/>
    <col min="2" max="2" width="3.57421875" style="0" customWidth="1"/>
    <col min="3" max="3" width="3.140625" style="8" customWidth="1"/>
    <col min="4" max="4" width="13.57421875" style="9" customWidth="1"/>
    <col min="5" max="5" width="12.28125" style="10" customWidth="1"/>
    <col min="6" max="6" width="11.7109375" style="0" customWidth="1"/>
    <col min="7" max="7" width="6.00390625" style="0" customWidth="1"/>
    <col min="8" max="8" width="11.7109375" style="0" customWidth="1"/>
    <col min="9" max="9" width="5.140625" style="11" customWidth="1"/>
  </cols>
  <sheetData>
    <row r="1" ht="2.25" customHeight="1"/>
    <row r="2" spans="1:9" ht="31.5" customHeight="1">
      <c r="A2" s="53" t="s">
        <v>1</v>
      </c>
      <c r="B2" s="53" t="s">
        <v>37</v>
      </c>
      <c r="C2" s="59" t="s">
        <v>16</v>
      </c>
      <c r="D2" s="57" t="s">
        <v>2</v>
      </c>
      <c r="E2" s="55" t="s">
        <v>32</v>
      </c>
      <c r="F2" s="55" t="s">
        <v>34</v>
      </c>
      <c r="G2" s="55" t="s">
        <v>35</v>
      </c>
      <c r="H2" s="55" t="s">
        <v>36</v>
      </c>
      <c r="I2" s="55" t="s">
        <v>35</v>
      </c>
    </row>
    <row r="3" spans="1:9" ht="18.75" customHeight="1">
      <c r="A3" s="54"/>
      <c r="B3" s="54"/>
      <c r="C3" s="60"/>
      <c r="D3" s="58"/>
      <c r="E3" s="55"/>
      <c r="F3" s="55"/>
      <c r="G3" s="55"/>
      <c r="H3" s="55"/>
      <c r="I3" s="55"/>
    </row>
    <row r="4" spans="1:9" ht="31.5" customHeight="1">
      <c r="A4" s="3" t="s">
        <v>65</v>
      </c>
      <c r="B4" s="23"/>
      <c r="C4" s="5"/>
      <c r="D4" s="36" t="s">
        <v>73</v>
      </c>
      <c r="E4" s="18">
        <f>SUM(E7+E5)</f>
        <v>1116939.7699999998</v>
      </c>
      <c r="F4" s="18">
        <f>SUM(F7)</f>
        <v>0</v>
      </c>
      <c r="G4" s="22">
        <f>SUM(F4/E4*100)</f>
        <v>0</v>
      </c>
      <c r="H4" s="18">
        <f>SUM(H7)</f>
        <v>0</v>
      </c>
      <c r="I4" s="22">
        <f>SUM(H4/E4*100)</f>
        <v>0</v>
      </c>
    </row>
    <row r="5" spans="1:9" ht="16.5" customHeight="1">
      <c r="A5" s="3" t="s">
        <v>66</v>
      </c>
      <c r="B5" s="23"/>
      <c r="C5" s="6">
        <v>2</v>
      </c>
      <c r="D5" s="13"/>
      <c r="E5" s="18">
        <f>E6</f>
        <v>7148.38</v>
      </c>
      <c r="F5" s="18">
        <f>F6</f>
        <v>0</v>
      </c>
      <c r="G5" s="22"/>
      <c r="H5" s="18">
        <f>H6</f>
        <v>0</v>
      </c>
      <c r="I5" s="22"/>
    </row>
    <row r="6" spans="1:9" ht="16.5" customHeight="1">
      <c r="A6" s="4" t="s">
        <v>67</v>
      </c>
      <c r="B6" s="24"/>
      <c r="C6" s="7">
        <v>2</v>
      </c>
      <c r="D6" s="14" t="s">
        <v>73</v>
      </c>
      <c r="E6" s="19">
        <v>7148.38</v>
      </c>
      <c r="F6" s="21"/>
      <c r="G6" s="22"/>
      <c r="H6" s="21"/>
      <c r="I6" s="22"/>
    </row>
    <row r="7" spans="1:9" ht="16.5" customHeight="1">
      <c r="A7" s="3" t="s">
        <v>68</v>
      </c>
      <c r="B7" s="23"/>
      <c r="C7" s="6">
        <v>4</v>
      </c>
      <c r="D7" s="13"/>
      <c r="E7" s="49">
        <f>SUM(E8:E9)</f>
        <v>1109791.39</v>
      </c>
      <c r="F7" s="49">
        <f>SUM(F8)</f>
        <v>0</v>
      </c>
      <c r="G7" s="22">
        <f>SUM(F7/E7*100)</f>
        <v>0</v>
      </c>
      <c r="H7" s="49">
        <f>SUM(H8)</f>
        <v>0</v>
      </c>
      <c r="I7" s="22">
        <f>SUM(H7/E7*100)</f>
        <v>0</v>
      </c>
    </row>
    <row r="8" spans="1:9" ht="13.5" customHeight="1">
      <c r="A8" s="4" t="s">
        <v>75</v>
      </c>
      <c r="B8" s="24"/>
      <c r="C8" s="7">
        <v>4</v>
      </c>
      <c r="D8" s="15" t="s">
        <v>76</v>
      </c>
      <c r="E8" s="50">
        <v>630929.82</v>
      </c>
      <c r="F8" s="21"/>
      <c r="G8" s="22">
        <f>SUM(F8/E8*100)</f>
        <v>0</v>
      </c>
      <c r="H8" s="21"/>
      <c r="I8" s="22">
        <f>SUM(H8/E8*100)</f>
        <v>0</v>
      </c>
    </row>
    <row r="9" spans="1:9" ht="13.5" customHeight="1">
      <c r="A9" s="4" t="s">
        <v>80</v>
      </c>
      <c r="B9" s="23"/>
      <c r="C9" s="7">
        <v>4</v>
      </c>
      <c r="D9" s="15" t="s">
        <v>73</v>
      </c>
      <c r="E9" s="50">
        <v>478861.57</v>
      </c>
      <c r="F9" s="21"/>
      <c r="G9" s="22"/>
      <c r="H9" s="21"/>
      <c r="I9" s="22"/>
    </row>
    <row r="10" spans="1:9" ht="19.5" customHeight="1">
      <c r="A10" s="3" t="s">
        <v>39</v>
      </c>
      <c r="B10" s="23"/>
      <c r="C10" s="6"/>
      <c r="D10" s="13"/>
      <c r="E10" s="18">
        <f>E12+E15+E21</f>
        <v>5783500</v>
      </c>
      <c r="F10" s="18">
        <f>F12+F15+F21</f>
        <v>5780970.26</v>
      </c>
      <c r="G10" s="22">
        <f aca="true" t="shared" si="0" ref="G10:G59">SUM(F10/E10*100)</f>
        <v>99.95625935851993</v>
      </c>
      <c r="H10" s="18">
        <f>H12+H15+H21</f>
        <v>0</v>
      </c>
      <c r="I10" s="22">
        <f aca="true" t="shared" si="1" ref="I10:I58">SUM(H10/E10*100)</f>
        <v>0</v>
      </c>
    </row>
    <row r="11" spans="1:9" ht="15" customHeight="1">
      <c r="A11" s="4" t="s">
        <v>0</v>
      </c>
      <c r="B11" s="24"/>
      <c r="C11" s="7"/>
      <c r="D11" s="14"/>
      <c r="E11" s="18"/>
      <c r="F11" s="21"/>
      <c r="G11" s="22"/>
      <c r="H11" s="21"/>
      <c r="I11" s="22"/>
    </row>
    <row r="12" spans="1:9" ht="25.5" customHeight="1">
      <c r="A12" s="3" t="s">
        <v>18</v>
      </c>
      <c r="B12" s="23"/>
      <c r="C12" s="6">
        <v>2</v>
      </c>
      <c r="D12" s="14"/>
      <c r="E12" s="18">
        <f>E13+E14</f>
        <v>570000</v>
      </c>
      <c r="F12" s="18">
        <f>F13+F14</f>
        <v>567470.26</v>
      </c>
      <c r="G12" s="22">
        <f t="shared" si="0"/>
        <v>99.55618596491227</v>
      </c>
      <c r="H12" s="18">
        <f>H13+H14</f>
        <v>0</v>
      </c>
      <c r="I12" s="22">
        <f t="shared" si="1"/>
        <v>0</v>
      </c>
    </row>
    <row r="13" spans="1:9" ht="21" customHeight="1">
      <c r="A13" s="35" t="s">
        <v>52</v>
      </c>
      <c r="B13" s="24"/>
      <c r="C13" s="7">
        <v>2</v>
      </c>
      <c r="D13" s="14" t="s">
        <v>48</v>
      </c>
      <c r="E13" s="19">
        <v>570000</v>
      </c>
      <c r="F13" s="21">
        <v>567470.26</v>
      </c>
      <c r="G13" s="22">
        <f t="shared" si="0"/>
        <v>99.55618596491227</v>
      </c>
      <c r="H13" s="21"/>
      <c r="I13" s="22">
        <f t="shared" si="1"/>
        <v>0</v>
      </c>
    </row>
    <row r="14" spans="1:9" ht="15" customHeight="1">
      <c r="A14" s="4"/>
      <c r="B14" s="24"/>
      <c r="C14" s="7"/>
      <c r="D14" s="14"/>
      <c r="E14" s="19"/>
      <c r="F14" s="21"/>
      <c r="G14" s="22"/>
      <c r="H14" s="21"/>
      <c r="I14" s="22"/>
    </row>
    <row r="15" spans="1:9" ht="24" customHeight="1">
      <c r="A15" s="3" t="s">
        <v>25</v>
      </c>
      <c r="B15" s="23"/>
      <c r="C15" s="6">
        <v>4</v>
      </c>
      <c r="D15" s="16" t="s">
        <v>49</v>
      </c>
      <c r="E15" s="18">
        <f>SUM(E17+E18+E19+E20)</f>
        <v>5213500</v>
      </c>
      <c r="F15" s="18">
        <f>SUM(F17+F18+F19+F20)</f>
        <v>5213500</v>
      </c>
      <c r="G15" s="22">
        <f t="shared" si="0"/>
        <v>100</v>
      </c>
      <c r="H15" s="18">
        <f>SUM(H17+H18+H19+H20)</f>
        <v>0</v>
      </c>
      <c r="I15" s="22">
        <f t="shared" si="1"/>
        <v>0</v>
      </c>
    </row>
    <row r="16" spans="1:9" ht="40.5" customHeight="1">
      <c r="A16" s="3" t="s">
        <v>38</v>
      </c>
      <c r="B16" s="23"/>
      <c r="C16" s="6">
        <v>4</v>
      </c>
      <c r="D16" s="16" t="s">
        <v>49</v>
      </c>
      <c r="E16" s="18">
        <f>SUM(E15+E21)</f>
        <v>5213500</v>
      </c>
      <c r="F16" s="18">
        <f>SUM(F15+F21)</f>
        <v>5213500</v>
      </c>
      <c r="G16" s="22">
        <f t="shared" si="0"/>
        <v>100</v>
      </c>
      <c r="H16" s="18">
        <f>SUM(H15+H21)</f>
        <v>0</v>
      </c>
      <c r="I16" s="22">
        <f t="shared" si="1"/>
        <v>0</v>
      </c>
    </row>
    <row r="17" spans="1:9" ht="18.75" customHeight="1">
      <c r="A17" s="35" t="s">
        <v>52</v>
      </c>
      <c r="B17" s="23"/>
      <c r="C17" s="6">
        <v>4</v>
      </c>
      <c r="D17" s="15" t="s">
        <v>77</v>
      </c>
      <c r="E17" s="19">
        <v>3227000</v>
      </c>
      <c r="F17" s="21">
        <v>3227000</v>
      </c>
      <c r="G17" s="22">
        <f t="shared" si="0"/>
        <v>100</v>
      </c>
      <c r="H17" s="21"/>
      <c r="I17" s="22">
        <f t="shared" si="1"/>
        <v>0</v>
      </c>
    </row>
    <row r="18" spans="1:9" ht="17.25" customHeight="1">
      <c r="A18" s="35" t="s">
        <v>52</v>
      </c>
      <c r="B18" s="23"/>
      <c r="C18" s="6">
        <v>4</v>
      </c>
      <c r="D18" s="15" t="s">
        <v>50</v>
      </c>
      <c r="E18" s="19">
        <v>1929500</v>
      </c>
      <c r="F18" s="21">
        <v>1929500</v>
      </c>
      <c r="G18" s="22">
        <f t="shared" si="0"/>
        <v>100</v>
      </c>
      <c r="H18" s="21"/>
      <c r="I18" s="22">
        <f t="shared" si="1"/>
        <v>0</v>
      </c>
    </row>
    <row r="19" spans="1:9" ht="17.25" customHeight="1">
      <c r="A19" s="35" t="s">
        <v>52</v>
      </c>
      <c r="B19" s="23"/>
      <c r="C19" s="6">
        <v>4</v>
      </c>
      <c r="D19" s="15" t="s">
        <v>81</v>
      </c>
      <c r="E19" s="19">
        <v>54150</v>
      </c>
      <c r="F19" s="21">
        <v>54150</v>
      </c>
      <c r="G19" s="22">
        <f>SUM(F19/E19*100)</f>
        <v>100</v>
      </c>
      <c r="H19" s="21"/>
      <c r="I19" s="22">
        <f>SUM(H19/E19*100)</f>
        <v>0</v>
      </c>
    </row>
    <row r="20" spans="1:9" ht="17.25" customHeight="1">
      <c r="A20" s="35" t="s">
        <v>52</v>
      </c>
      <c r="B20" s="23"/>
      <c r="C20" s="6">
        <v>4</v>
      </c>
      <c r="D20" s="15" t="s">
        <v>81</v>
      </c>
      <c r="E20" s="19">
        <v>2850</v>
      </c>
      <c r="F20" s="21">
        <v>2850</v>
      </c>
      <c r="G20" s="22">
        <f>SUM(F20/E20*100)</f>
        <v>100</v>
      </c>
      <c r="H20" s="21"/>
      <c r="I20" s="22">
        <f>SUM(H20/E20*100)</f>
        <v>0</v>
      </c>
    </row>
    <row r="21" spans="1:9" ht="19.5" customHeight="1">
      <c r="A21" s="34" t="s">
        <v>51</v>
      </c>
      <c r="B21" s="23"/>
      <c r="C21" s="6">
        <v>5</v>
      </c>
      <c r="D21" s="16"/>
      <c r="E21" s="18">
        <f>SUM(E22:E23)</f>
        <v>0</v>
      </c>
      <c r="F21" s="18">
        <f>SUM(F22:F23)</f>
        <v>0</v>
      </c>
      <c r="G21" s="22" t="e">
        <f t="shared" si="0"/>
        <v>#DIV/0!</v>
      </c>
      <c r="H21" s="18">
        <f>SUM(H22:H23)</f>
        <v>0</v>
      </c>
      <c r="I21" s="22" t="e">
        <f t="shared" si="1"/>
        <v>#DIV/0!</v>
      </c>
    </row>
    <row r="22" spans="1:9" ht="13.5" customHeight="1">
      <c r="A22" s="35"/>
      <c r="B22" s="24"/>
      <c r="C22" s="7"/>
      <c r="D22" s="15"/>
      <c r="E22" s="19"/>
      <c r="F22" s="21"/>
      <c r="G22" s="22"/>
      <c r="H22" s="21"/>
      <c r="I22" s="22"/>
    </row>
    <row r="23" spans="1:9" ht="12" customHeight="1">
      <c r="A23" s="35"/>
      <c r="B23" s="24"/>
      <c r="C23" s="7"/>
      <c r="D23" s="15"/>
      <c r="E23" s="19"/>
      <c r="F23" s="21"/>
      <c r="G23" s="22"/>
      <c r="H23" s="21"/>
      <c r="I23" s="22"/>
    </row>
    <row r="24" spans="1:9" ht="34.5" customHeight="1">
      <c r="A24" s="40" t="s">
        <v>40</v>
      </c>
      <c r="B24" s="41"/>
      <c r="C24" s="42"/>
      <c r="D24" s="43"/>
      <c r="E24" s="18">
        <f>SUM(E25+E34)</f>
        <v>6269509.95</v>
      </c>
      <c r="F24" s="18">
        <f>SUM(F25+F34)</f>
        <v>5718482.55</v>
      </c>
      <c r="G24" s="22">
        <f t="shared" si="0"/>
        <v>91.21099728057692</v>
      </c>
      <c r="H24" s="18">
        <f>SUM(H25+H34)</f>
        <v>5625941</v>
      </c>
      <c r="I24" s="22">
        <f t="shared" si="1"/>
        <v>89.73494012877354</v>
      </c>
    </row>
    <row r="25" spans="1:9" ht="31.5" customHeight="1">
      <c r="A25" s="3" t="s">
        <v>58</v>
      </c>
      <c r="B25" s="46"/>
      <c r="C25" s="6">
        <v>2</v>
      </c>
      <c r="D25" s="16" t="s">
        <v>29</v>
      </c>
      <c r="E25" s="18">
        <f>SUM(E27)</f>
        <v>577148.38</v>
      </c>
      <c r="F25" s="18">
        <f>SUM(F27)</f>
        <v>447948.87</v>
      </c>
      <c r="G25" s="22">
        <f>SUM(F25/E25*100)</f>
        <v>77.61416050409775</v>
      </c>
      <c r="H25" s="18">
        <f>SUM(H27)</f>
        <v>424010.01</v>
      </c>
      <c r="I25" s="22">
        <f>SUM(H25/E25*100)</f>
        <v>73.46637791827467</v>
      </c>
    </row>
    <row r="26" spans="1:9" ht="10.5" customHeight="1">
      <c r="A26" s="45"/>
      <c r="B26" s="46"/>
      <c r="C26" s="47"/>
      <c r="D26" s="48"/>
      <c r="E26" s="19"/>
      <c r="F26" s="19"/>
      <c r="G26" s="44"/>
      <c r="H26" s="19"/>
      <c r="I26" s="44"/>
    </row>
    <row r="27" spans="1:9" ht="18" customHeight="1">
      <c r="A27" s="3" t="s">
        <v>19</v>
      </c>
      <c r="B27" s="23"/>
      <c r="C27" s="6">
        <v>2</v>
      </c>
      <c r="D27" s="16" t="s">
        <v>29</v>
      </c>
      <c r="E27" s="18">
        <f>SUM(E28:E32)</f>
        <v>577148.38</v>
      </c>
      <c r="F27" s="18">
        <f>SUM(F28:F32)</f>
        <v>447948.87</v>
      </c>
      <c r="G27" s="22">
        <f t="shared" si="0"/>
        <v>77.61416050409775</v>
      </c>
      <c r="H27" s="18">
        <f>SUM(H28:H32)</f>
        <v>424010.01</v>
      </c>
      <c r="I27" s="22">
        <f t="shared" si="1"/>
        <v>73.46637791827467</v>
      </c>
    </row>
    <row r="28" spans="1:9" ht="15" customHeight="1">
      <c r="A28" s="4" t="s">
        <v>3</v>
      </c>
      <c r="B28" s="24">
        <v>244</v>
      </c>
      <c r="C28" s="7">
        <v>2</v>
      </c>
      <c r="D28" s="14" t="s">
        <v>41</v>
      </c>
      <c r="E28" s="20">
        <v>12500</v>
      </c>
      <c r="F28" s="25">
        <v>12500</v>
      </c>
      <c r="G28" s="22">
        <f t="shared" si="0"/>
        <v>100</v>
      </c>
      <c r="H28" s="25">
        <v>12500</v>
      </c>
      <c r="I28" s="22">
        <f t="shared" si="1"/>
        <v>100</v>
      </c>
    </row>
    <row r="29" spans="1:9" ht="15" customHeight="1">
      <c r="A29" s="4" t="s">
        <v>14</v>
      </c>
      <c r="B29" s="24">
        <v>244</v>
      </c>
      <c r="C29" s="7">
        <v>2</v>
      </c>
      <c r="D29" s="14" t="s">
        <v>55</v>
      </c>
      <c r="E29" s="20">
        <v>520148.38</v>
      </c>
      <c r="F29" s="25">
        <v>391053.87</v>
      </c>
      <c r="G29" s="22">
        <f t="shared" si="0"/>
        <v>75.18121463725407</v>
      </c>
      <c r="H29" s="25">
        <v>391053.87</v>
      </c>
      <c r="I29" s="22">
        <f t="shared" si="1"/>
        <v>75.18121463725407</v>
      </c>
    </row>
    <row r="30" spans="1:9" ht="15" customHeight="1">
      <c r="A30" s="4" t="s">
        <v>61</v>
      </c>
      <c r="B30" s="24">
        <v>244</v>
      </c>
      <c r="C30" s="7">
        <v>2</v>
      </c>
      <c r="D30" s="14" t="s">
        <v>79</v>
      </c>
      <c r="E30" s="20">
        <v>4600</v>
      </c>
      <c r="F30" s="25">
        <v>4530</v>
      </c>
      <c r="G30" s="22">
        <f>SUM(F30/E30*100)</f>
        <v>98.47826086956522</v>
      </c>
      <c r="H30" s="25">
        <v>4530</v>
      </c>
      <c r="I30" s="22">
        <f>SUM(H30/E30*100)</f>
        <v>98.47826086956522</v>
      </c>
    </row>
    <row r="31" spans="1:9" ht="15" customHeight="1">
      <c r="A31" s="4" t="s">
        <v>61</v>
      </c>
      <c r="B31" s="24">
        <v>244</v>
      </c>
      <c r="C31" s="7">
        <v>2</v>
      </c>
      <c r="D31" s="14" t="s">
        <v>62</v>
      </c>
      <c r="E31" s="20">
        <v>29000</v>
      </c>
      <c r="F31" s="25">
        <v>29000</v>
      </c>
      <c r="G31" s="22">
        <f>SUM(F31/E31*100)</f>
        <v>100</v>
      </c>
      <c r="H31" s="25"/>
      <c r="I31" s="22">
        <f>SUM(H31/E31*100)</f>
        <v>0</v>
      </c>
    </row>
    <row r="32" spans="1:9" ht="15" customHeight="1">
      <c r="A32" s="4" t="s">
        <v>61</v>
      </c>
      <c r="B32" s="24">
        <v>244</v>
      </c>
      <c r="C32" s="7">
        <v>2</v>
      </c>
      <c r="D32" s="14" t="s">
        <v>56</v>
      </c>
      <c r="E32" s="19">
        <v>10900</v>
      </c>
      <c r="F32" s="21">
        <v>10865</v>
      </c>
      <c r="G32" s="22">
        <f t="shared" si="0"/>
        <v>99.6788990825688</v>
      </c>
      <c r="H32" s="21">
        <v>15926.14</v>
      </c>
      <c r="I32" s="22">
        <f t="shared" si="1"/>
        <v>146.11137614678898</v>
      </c>
    </row>
    <row r="33" spans="1:9" ht="8.25" customHeight="1">
      <c r="A33" s="4"/>
      <c r="B33" s="24"/>
      <c r="C33" s="7"/>
      <c r="D33" s="14"/>
      <c r="E33" s="19"/>
      <c r="F33" s="21"/>
      <c r="G33" s="22"/>
      <c r="H33" s="21"/>
      <c r="I33" s="22"/>
    </row>
    <row r="34" spans="1:9" ht="24.75" customHeight="1">
      <c r="A34" s="3" t="s">
        <v>26</v>
      </c>
      <c r="B34" s="23"/>
      <c r="C34" s="6">
        <v>4</v>
      </c>
      <c r="D34" s="13" t="s">
        <v>30</v>
      </c>
      <c r="E34" s="18">
        <f>SUM(E38+E47+E69+E73)</f>
        <v>5692361.57</v>
      </c>
      <c r="F34" s="18">
        <f>SUM(F38+F47+F69+F73)</f>
        <v>5270533.68</v>
      </c>
      <c r="G34" s="22">
        <f t="shared" si="0"/>
        <v>92.58958018016412</v>
      </c>
      <c r="H34" s="18">
        <f>SUM(H38+H47+H69+H73)</f>
        <v>5201930.99</v>
      </c>
      <c r="I34" s="22">
        <f t="shared" si="1"/>
        <v>91.38440919521561</v>
      </c>
    </row>
    <row r="35" spans="1:9" ht="39" customHeight="1">
      <c r="A35" s="3" t="s">
        <v>38</v>
      </c>
      <c r="B35" s="23"/>
      <c r="C35" s="6">
        <v>4</v>
      </c>
      <c r="D35" s="13" t="s">
        <v>31</v>
      </c>
      <c r="E35" s="18">
        <f>SUM(E38+E47+E69+E73)</f>
        <v>5692361.57</v>
      </c>
      <c r="F35" s="18">
        <f>SUM(F38+F47+F69+F73)</f>
        <v>5270533.68</v>
      </c>
      <c r="G35" s="22">
        <f t="shared" si="0"/>
        <v>92.58958018016412</v>
      </c>
      <c r="H35" s="18">
        <f>SUM(H38+H47+H69+H73)</f>
        <v>5201930.99</v>
      </c>
      <c r="I35" s="22">
        <f t="shared" si="1"/>
        <v>91.38440919521561</v>
      </c>
    </row>
    <row r="36" spans="1:9" ht="5.25" customHeight="1">
      <c r="A36" s="4"/>
      <c r="B36" s="24"/>
      <c r="C36" s="7"/>
      <c r="D36" s="14"/>
      <c r="E36" s="19"/>
      <c r="F36" s="21"/>
      <c r="G36" s="22"/>
      <c r="H36" s="21"/>
      <c r="I36" s="22"/>
    </row>
    <row r="37" spans="1:9" ht="9.75" customHeight="1">
      <c r="A37" s="4"/>
      <c r="B37" s="24"/>
      <c r="C37" s="7"/>
      <c r="D37" s="14"/>
      <c r="E37" s="19"/>
      <c r="F37" s="21"/>
      <c r="G37" s="22"/>
      <c r="H37" s="21"/>
      <c r="I37" s="22"/>
    </row>
    <row r="38" spans="1:9" ht="22.5" customHeight="1">
      <c r="A38" s="3" t="s">
        <v>27</v>
      </c>
      <c r="B38" s="23"/>
      <c r="C38" s="6">
        <v>4</v>
      </c>
      <c r="D38" s="13" t="s">
        <v>78</v>
      </c>
      <c r="E38" s="18">
        <f>SUM(E39:E45)</f>
        <v>3227000</v>
      </c>
      <c r="F38" s="18">
        <f>SUM(F39:F45)</f>
        <v>3080860.89</v>
      </c>
      <c r="G38" s="22">
        <f t="shared" si="0"/>
        <v>95.47136318562133</v>
      </c>
      <c r="H38" s="18">
        <f>SUM(H39:H45)</f>
        <v>3069820.89</v>
      </c>
      <c r="I38" s="22">
        <f t="shared" si="1"/>
        <v>95.129249767586</v>
      </c>
    </row>
    <row r="39" spans="1:9" ht="15" customHeight="1">
      <c r="A39" s="4" t="s">
        <v>24</v>
      </c>
      <c r="B39" s="24">
        <v>111</v>
      </c>
      <c r="C39" s="7">
        <v>4</v>
      </c>
      <c r="D39" s="14">
        <v>211</v>
      </c>
      <c r="E39" s="19">
        <v>2301610</v>
      </c>
      <c r="F39" s="21">
        <v>2219425.05</v>
      </c>
      <c r="G39" s="22">
        <f t="shared" si="0"/>
        <v>96.42924083576278</v>
      </c>
      <c r="H39" s="21">
        <v>2219425.05</v>
      </c>
      <c r="I39" s="22">
        <f t="shared" si="1"/>
        <v>96.42924083576278</v>
      </c>
    </row>
    <row r="40" spans="1:9" ht="15" customHeight="1">
      <c r="A40" s="4" t="s">
        <v>5</v>
      </c>
      <c r="B40" s="24">
        <v>119</v>
      </c>
      <c r="C40" s="7">
        <v>4</v>
      </c>
      <c r="D40" s="14">
        <v>213</v>
      </c>
      <c r="E40" s="19">
        <v>695070</v>
      </c>
      <c r="F40" s="21">
        <v>670266.37</v>
      </c>
      <c r="G40" s="22">
        <f t="shared" si="0"/>
        <v>96.4314917921936</v>
      </c>
      <c r="H40" s="21">
        <v>670266.37</v>
      </c>
      <c r="I40" s="22">
        <f t="shared" si="1"/>
        <v>96.4314917921936</v>
      </c>
    </row>
    <row r="41" spans="1:9" ht="24" customHeight="1">
      <c r="A41" s="4" t="s">
        <v>54</v>
      </c>
      <c r="B41" s="24">
        <v>111</v>
      </c>
      <c r="C41" s="7">
        <v>4</v>
      </c>
      <c r="D41" s="14" t="s">
        <v>53</v>
      </c>
      <c r="E41" s="19">
        <v>50000</v>
      </c>
      <c r="F41" s="21">
        <v>10849.47</v>
      </c>
      <c r="G41" s="22">
        <f t="shared" si="0"/>
        <v>21.69894</v>
      </c>
      <c r="H41" s="21">
        <v>10849.47</v>
      </c>
      <c r="I41" s="22">
        <f t="shared" si="1"/>
        <v>21.69894</v>
      </c>
    </row>
    <row r="42" spans="1:9" ht="15" customHeight="1">
      <c r="A42" s="4" t="s">
        <v>13</v>
      </c>
      <c r="B42" s="24">
        <v>244</v>
      </c>
      <c r="C42" s="7">
        <v>4</v>
      </c>
      <c r="D42" s="14">
        <v>226</v>
      </c>
      <c r="E42" s="19">
        <v>8900</v>
      </c>
      <c r="F42" s="21">
        <v>8900</v>
      </c>
      <c r="G42" s="22">
        <f t="shared" si="0"/>
        <v>100</v>
      </c>
      <c r="H42" s="25">
        <v>8900</v>
      </c>
      <c r="I42" s="22">
        <f t="shared" si="1"/>
        <v>100</v>
      </c>
    </row>
    <row r="43" spans="1:9" ht="15" customHeight="1">
      <c r="A43" s="4" t="s">
        <v>3</v>
      </c>
      <c r="B43" s="24">
        <v>244</v>
      </c>
      <c r="C43" s="7">
        <v>4</v>
      </c>
      <c r="D43" s="14" t="s">
        <v>41</v>
      </c>
      <c r="E43" s="19">
        <v>125320</v>
      </c>
      <c r="F43" s="21">
        <v>125320</v>
      </c>
      <c r="G43" s="22">
        <f t="shared" si="0"/>
        <v>100</v>
      </c>
      <c r="H43" s="25">
        <v>125320</v>
      </c>
      <c r="I43" s="22">
        <f t="shared" si="1"/>
        <v>100</v>
      </c>
    </row>
    <row r="44" spans="1:9" ht="15" customHeight="1">
      <c r="A44" s="4" t="s">
        <v>70</v>
      </c>
      <c r="B44" s="24">
        <v>244</v>
      </c>
      <c r="C44" s="7">
        <v>4</v>
      </c>
      <c r="D44" s="14" t="s">
        <v>62</v>
      </c>
      <c r="E44" s="19"/>
      <c r="F44" s="21"/>
      <c r="G44" s="22" t="e">
        <f>SUM(F44/E44*100)</f>
        <v>#DIV/0!</v>
      </c>
      <c r="H44" s="25"/>
      <c r="I44" s="22" t="e">
        <f>SUM(H44/E44*100)</f>
        <v>#DIV/0!</v>
      </c>
    </row>
    <row r="45" spans="1:9" ht="15" customHeight="1">
      <c r="A45" s="4" t="s">
        <v>57</v>
      </c>
      <c r="B45" s="24">
        <v>244</v>
      </c>
      <c r="C45" s="7">
        <v>4</v>
      </c>
      <c r="D45" s="14" t="s">
        <v>56</v>
      </c>
      <c r="E45" s="19">
        <v>46100</v>
      </c>
      <c r="F45" s="21">
        <v>46100</v>
      </c>
      <c r="G45" s="22">
        <f t="shared" si="0"/>
        <v>100</v>
      </c>
      <c r="H45" s="25">
        <v>35060</v>
      </c>
      <c r="I45" s="22">
        <f t="shared" si="1"/>
        <v>76.05206073752711</v>
      </c>
    </row>
    <row r="46" spans="1:9" ht="10.5" customHeight="1">
      <c r="A46" s="4"/>
      <c r="B46" s="24"/>
      <c r="C46" s="7"/>
      <c r="D46" s="14"/>
      <c r="E46" s="19"/>
      <c r="F46" s="21"/>
      <c r="G46" s="22"/>
      <c r="H46" s="21"/>
      <c r="I46" s="22"/>
    </row>
    <row r="47" spans="1:9" ht="23.25" customHeight="1">
      <c r="A47" s="3" t="s">
        <v>28</v>
      </c>
      <c r="B47" s="23"/>
      <c r="C47" s="6">
        <v>4</v>
      </c>
      <c r="D47" s="33" t="s">
        <v>29</v>
      </c>
      <c r="E47" s="18">
        <f>SUM(E48+E49+E50+E51+E52+E57+E58+E60+E61+E62+E63+E64+E65+E66+E67)</f>
        <v>2408361.5700000003</v>
      </c>
      <c r="F47" s="18">
        <f>SUM(F48+F49+F50+F51+F52+F57+F58+F60+F61+F62+F63+F64+F65+F66+F67)</f>
        <v>2132672.79</v>
      </c>
      <c r="G47" s="22">
        <f t="shared" si="0"/>
        <v>88.5528492301926</v>
      </c>
      <c r="H47" s="18">
        <f>SUM(H48+H49+H50+H51+H52+H57+H58+H60+H61+H62+H63+H64+H65+H66+H67)</f>
        <v>2075110.1</v>
      </c>
      <c r="I47" s="22">
        <f t="shared" si="1"/>
        <v>86.16273095571775</v>
      </c>
    </row>
    <row r="48" spans="1:9" ht="15" customHeight="1">
      <c r="A48" s="4" t="s">
        <v>24</v>
      </c>
      <c r="B48" s="24">
        <v>111</v>
      </c>
      <c r="C48" s="7">
        <v>4</v>
      </c>
      <c r="D48" s="14">
        <v>211</v>
      </c>
      <c r="E48" s="19">
        <v>778670</v>
      </c>
      <c r="F48" s="21">
        <v>778603.56</v>
      </c>
      <c r="G48" s="22">
        <f t="shared" si="0"/>
        <v>99.99146750227953</v>
      </c>
      <c r="H48" s="21">
        <v>778603.56</v>
      </c>
      <c r="I48" s="22">
        <f t="shared" si="1"/>
        <v>99.99146750227953</v>
      </c>
    </row>
    <row r="49" spans="1:9" ht="15" customHeight="1">
      <c r="A49" s="4" t="s">
        <v>5</v>
      </c>
      <c r="B49" s="24">
        <v>119</v>
      </c>
      <c r="C49" s="7">
        <v>4</v>
      </c>
      <c r="D49" s="14">
        <v>213</v>
      </c>
      <c r="E49" s="19">
        <v>235230</v>
      </c>
      <c r="F49" s="21">
        <v>235139.83</v>
      </c>
      <c r="G49" s="22">
        <f t="shared" si="0"/>
        <v>99.96166730434042</v>
      </c>
      <c r="H49" s="21">
        <v>235139.83</v>
      </c>
      <c r="I49" s="22">
        <f t="shared" si="1"/>
        <v>99.96166730434042</v>
      </c>
    </row>
    <row r="50" spans="1:9" ht="24.75" customHeight="1">
      <c r="A50" s="4" t="s">
        <v>54</v>
      </c>
      <c r="B50" s="24">
        <v>111</v>
      </c>
      <c r="C50" s="7">
        <v>4</v>
      </c>
      <c r="D50" s="14" t="s">
        <v>53</v>
      </c>
      <c r="E50" s="19">
        <v>10000</v>
      </c>
      <c r="F50" s="21">
        <v>3667.35</v>
      </c>
      <c r="G50" s="22">
        <f t="shared" si="0"/>
        <v>36.6735</v>
      </c>
      <c r="H50" s="21">
        <v>3667.35</v>
      </c>
      <c r="I50" s="22">
        <f t="shared" si="1"/>
        <v>36.6735</v>
      </c>
    </row>
    <row r="51" spans="1:9" ht="24.75" customHeight="1">
      <c r="A51" s="4" t="s">
        <v>9</v>
      </c>
      <c r="B51" s="24">
        <v>244</v>
      </c>
      <c r="C51" s="7">
        <v>4</v>
      </c>
      <c r="D51" s="14" t="s">
        <v>63</v>
      </c>
      <c r="E51" s="19">
        <v>26900</v>
      </c>
      <c r="F51" s="21">
        <v>21366.31</v>
      </c>
      <c r="G51" s="22">
        <f t="shared" si="0"/>
        <v>79.42866171003719</v>
      </c>
      <c r="H51" s="25">
        <v>21366.31</v>
      </c>
      <c r="I51" s="22">
        <f t="shared" si="1"/>
        <v>79.42866171003719</v>
      </c>
    </row>
    <row r="52" spans="1:9" ht="18.75" customHeight="1">
      <c r="A52" s="3" t="s">
        <v>20</v>
      </c>
      <c r="B52" s="24"/>
      <c r="C52" s="6">
        <v>4</v>
      </c>
      <c r="D52" s="13" t="s">
        <v>21</v>
      </c>
      <c r="E52" s="18">
        <f>E53+E54+E55+E56</f>
        <v>235600</v>
      </c>
      <c r="F52" s="18">
        <f>F53+F54+F55+F56</f>
        <v>174844.27000000002</v>
      </c>
      <c r="G52" s="22">
        <f t="shared" si="0"/>
        <v>74.21233870967743</v>
      </c>
      <c r="H52" s="18">
        <f>H53+H54+H55+H56</f>
        <v>174844.27000000002</v>
      </c>
      <c r="I52" s="22">
        <f t="shared" si="1"/>
        <v>74.21233870967743</v>
      </c>
    </row>
    <row r="53" spans="1:9" ht="15" customHeight="1">
      <c r="A53" s="4" t="s">
        <v>10</v>
      </c>
      <c r="B53" s="24">
        <v>247</v>
      </c>
      <c r="C53" s="7">
        <v>4</v>
      </c>
      <c r="D53" s="14" t="s">
        <v>6</v>
      </c>
      <c r="E53" s="20">
        <v>191100</v>
      </c>
      <c r="F53" s="20">
        <v>160101.85</v>
      </c>
      <c r="G53" s="22">
        <f t="shared" si="0"/>
        <v>83.779094714809</v>
      </c>
      <c r="H53" s="20">
        <v>160101.85</v>
      </c>
      <c r="I53" s="22">
        <f t="shared" si="1"/>
        <v>83.779094714809</v>
      </c>
    </row>
    <row r="54" spans="1:9" ht="15" customHeight="1">
      <c r="A54" s="4" t="s">
        <v>74</v>
      </c>
      <c r="B54" s="24">
        <v>247</v>
      </c>
      <c r="C54" s="7">
        <v>4</v>
      </c>
      <c r="D54" s="14" t="s">
        <v>7</v>
      </c>
      <c r="E54" s="52"/>
      <c r="F54" s="20"/>
      <c r="G54" s="22" t="e">
        <f t="shared" si="0"/>
        <v>#DIV/0!</v>
      </c>
      <c r="H54" s="20"/>
      <c r="I54" s="22" t="e">
        <f t="shared" si="1"/>
        <v>#DIV/0!</v>
      </c>
    </row>
    <row r="55" spans="1:9" ht="15" customHeight="1">
      <c r="A55" s="4" t="s">
        <v>11</v>
      </c>
      <c r="B55" s="24">
        <v>244</v>
      </c>
      <c r="C55" s="7">
        <v>4</v>
      </c>
      <c r="D55" s="14" t="s">
        <v>8</v>
      </c>
      <c r="E55" s="20">
        <v>38000</v>
      </c>
      <c r="F55" s="20">
        <v>8314.98</v>
      </c>
      <c r="G55" s="22">
        <f t="shared" si="0"/>
        <v>21.881526315789472</v>
      </c>
      <c r="H55" s="20">
        <v>8314.98</v>
      </c>
      <c r="I55" s="22">
        <f t="shared" si="1"/>
        <v>21.881526315789472</v>
      </c>
    </row>
    <row r="56" spans="1:9" ht="15" customHeight="1">
      <c r="A56" s="4" t="s">
        <v>59</v>
      </c>
      <c r="B56" s="24">
        <v>244</v>
      </c>
      <c r="C56" s="7">
        <v>4</v>
      </c>
      <c r="D56" s="14" t="s">
        <v>60</v>
      </c>
      <c r="E56" s="20">
        <v>6500</v>
      </c>
      <c r="F56" s="20">
        <v>6427.44</v>
      </c>
      <c r="G56" s="22">
        <f>SUM(F56/E56*100)</f>
        <v>98.8836923076923</v>
      </c>
      <c r="H56" s="20">
        <v>6427.44</v>
      </c>
      <c r="I56" s="22">
        <f>SUM(H56/E56*100)</f>
        <v>98.8836923076923</v>
      </c>
    </row>
    <row r="57" spans="1:9" ht="15" customHeight="1">
      <c r="A57" s="4" t="s">
        <v>12</v>
      </c>
      <c r="B57" s="24">
        <v>244</v>
      </c>
      <c r="C57" s="7">
        <v>4</v>
      </c>
      <c r="D57" s="14">
        <v>225</v>
      </c>
      <c r="E57" s="20">
        <v>132161.57</v>
      </c>
      <c r="F57" s="21">
        <v>131312.48</v>
      </c>
      <c r="G57" s="22">
        <f t="shared" si="0"/>
        <v>99.35753638519881</v>
      </c>
      <c r="H57" s="25">
        <v>131312.48</v>
      </c>
      <c r="I57" s="22">
        <f t="shared" si="1"/>
        <v>99.35753638519881</v>
      </c>
    </row>
    <row r="58" spans="1:9" ht="15" customHeight="1">
      <c r="A58" s="4" t="s">
        <v>13</v>
      </c>
      <c r="B58" s="24">
        <v>244</v>
      </c>
      <c r="C58" s="7">
        <v>4</v>
      </c>
      <c r="D58" s="14">
        <v>226</v>
      </c>
      <c r="E58" s="20">
        <v>79000</v>
      </c>
      <c r="F58" s="21">
        <v>75228</v>
      </c>
      <c r="G58" s="22">
        <f t="shared" si="0"/>
        <v>95.2253164556962</v>
      </c>
      <c r="H58" s="25">
        <v>75228</v>
      </c>
      <c r="I58" s="22">
        <f t="shared" si="1"/>
        <v>95.2253164556962</v>
      </c>
    </row>
    <row r="59" spans="1:9" ht="15" customHeight="1">
      <c r="A59" s="3" t="s">
        <v>22</v>
      </c>
      <c r="B59" s="24"/>
      <c r="C59" s="6">
        <v>4</v>
      </c>
      <c r="D59" s="13" t="s">
        <v>17</v>
      </c>
      <c r="E59" s="18">
        <f>E60+E61+E62+E63</f>
        <v>5400</v>
      </c>
      <c r="F59" s="18">
        <f>F60+F61+F62+F63</f>
        <v>5068.38</v>
      </c>
      <c r="G59" s="22">
        <f t="shared" si="0"/>
        <v>93.85888888888888</v>
      </c>
      <c r="H59" s="18">
        <f>H60+H61+H62+H63</f>
        <v>5068.38</v>
      </c>
      <c r="I59" s="22">
        <f aca="true" t="shared" si="2" ref="I59:I65">SUM(H59/E59*100)</f>
        <v>93.85888888888888</v>
      </c>
    </row>
    <row r="60" spans="1:9" ht="17.25" customHeight="1">
      <c r="A60" s="4" t="s">
        <v>23</v>
      </c>
      <c r="B60" s="24">
        <v>851</v>
      </c>
      <c r="C60" s="7">
        <v>4</v>
      </c>
      <c r="D60" s="14" t="s">
        <v>42</v>
      </c>
      <c r="E60" s="20">
        <v>2283</v>
      </c>
      <c r="F60" s="21">
        <v>2283</v>
      </c>
      <c r="G60" s="22">
        <f aca="true" t="shared" si="3" ref="G60:G65">SUM(F60/E60*100)</f>
        <v>100</v>
      </c>
      <c r="H60" s="25">
        <v>2283</v>
      </c>
      <c r="I60" s="22">
        <f>SUM(H60/E60*100)</f>
        <v>100</v>
      </c>
    </row>
    <row r="61" spans="1:9" ht="15" customHeight="1">
      <c r="A61" s="4" t="s">
        <v>45</v>
      </c>
      <c r="B61" s="24">
        <v>853</v>
      </c>
      <c r="C61" s="7">
        <v>4</v>
      </c>
      <c r="D61" s="14" t="s">
        <v>42</v>
      </c>
      <c r="E61" s="20">
        <v>648.12</v>
      </c>
      <c r="F61" s="21">
        <v>648.12</v>
      </c>
      <c r="G61" s="22">
        <f t="shared" si="3"/>
        <v>100</v>
      </c>
      <c r="H61" s="25">
        <v>648.12</v>
      </c>
      <c r="I61" s="22">
        <f>SUM(H61/E61*100)</f>
        <v>100</v>
      </c>
    </row>
    <row r="62" spans="1:9" ht="26.25" customHeight="1">
      <c r="A62" s="4" t="s">
        <v>46</v>
      </c>
      <c r="B62" s="24">
        <v>853</v>
      </c>
      <c r="C62" s="7">
        <v>4</v>
      </c>
      <c r="D62" s="14" t="s">
        <v>43</v>
      </c>
      <c r="E62" s="20">
        <v>2218.88</v>
      </c>
      <c r="F62" s="21">
        <v>2137.26</v>
      </c>
      <c r="G62" s="22">
        <f t="shared" si="3"/>
        <v>96.32156763772714</v>
      </c>
      <c r="H62" s="25">
        <v>2137.26</v>
      </c>
      <c r="I62" s="22">
        <f t="shared" si="2"/>
        <v>96.32156763772714</v>
      </c>
    </row>
    <row r="63" spans="1:9" ht="25.5" customHeight="1">
      <c r="A63" s="4" t="s">
        <v>47</v>
      </c>
      <c r="B63" s="24">
        <v>853</v>
      </c>
      <c r="C63" s="7">
        <v>4</v>
      </c>
      <c r="D63" s="14" t="s">
        <v>44</v>
      </c>
      <c r="E63" s="19">
        <v>250</v>
      </c>
      <c r="F63" s="21"/>
      <c r="G63" s="22">
        <f t="shared" si="3"/>
        <v>0</v>
      </c>
      <c r="H63" s="25"/>
      <c r="I63" s="22">
        <f t="shared" si="2"/>
        <v>0</v>
      </c>
    </row>
    <row r="64" spans="1:9" ht="14.25" customHeight="1">
      <c r="A64" s="4" t="s">
        <v>3</v>
      </c>
      <c r="B64" s="24">
        <v>244</v>
      </c>
      <c r="C64" s="7">
        <v>4</v>
      </c>
      <c r="D64" s="14" t="s">
        <v>41</v>
      </c>
      <c r="E64" s="19">
        <v>2400</v>
      </c>
      <c r="F64" s="21">
        <v>2400</v>
      </c>
      <c r="G64" s="22">
        <f>SUM(F64/E64*100)</f>
        <v>100</v>
      </c>
      <c r="H64" s="25">
        <v>2400</v>
      </c>
      <c r="I64" s="22">
        <f>SUM(H64/E64*100)</f>
        <v>100</v>
      </c>
    </row>
    <row r="65" spans="1:9" ht="15" customHeight="1">
      <c r="A65" s="4" t="s">
        <v>14</v>
      </c>
      <c r="B65" s="24">
        <v>244</v>
      </c>
      <c r="C65" s="7">
        <v>4</v>
      </c>
      <c r="D65" s="14" t="s">
        <v>55</v>
      </c>
      <c r="E65" s="19">
        <v>579000</v>
      </c>
      <c r="F65" s="21">
        <v>389042.61</v>
      </c>
      <c r="G65" s="22">
        <f t="shared" si="3"/>
        <v>67.19216062176166</v>
      </c>
      <c r="H65" s="25">
        <v>384921.92</v>
      </c>
      <c r="I65" s="22">
        <f t="shared" si="2"/>
        <v>66.48046977547494</v>
      </c>
    </row>
    <row r="66" spans="1:9" ht="15" customHeight="1">
      <c r="A66" s="4" t="s">
        <v>61</v>
      </c>
      <c r="B66" s="24">
        <v>244</v>
      </c>
      <c r="C66" s="7">
        <v>4</v>
      </c>
      <c r="D66" s="14" t="s">
        <v>64</v>
      </c>
      <c r="E66" s="19">
        <v>264000</v>
      </c>
      <c r="F66" s="21">
        <v>256000</v>
      </c>
      <c r="G66" s="22">
        <f>SUM(F66/E66*100)</f>
        <v>96.96969696969697</v>
      </c>
      <c r="H66" s="25">
        <v>237000</v>
      </c>
      <c r="I66" s="22">
        <f>SUM(H66/E66*100)</f>
        <v>89.77272727272727</v>
      </c>
    </row>
    <row r="67" spans="1:9" ht="15" customHeight="1">
      <c r="A67" s="4" t="s">
        <v>57</v>
      </c>
      <c r="B67" s="24">
        <v>244</v>
      </c>
      <c r="C67" s="7">
        <v>4</v>
      </c>
      <c r="D67" s="14" t="s">
        <v>56</v>
      </c>
      <c r="E67" s="19">
        <v>60000</v>
      </c>
      <c r="F67" s="21">
        <v>60000</v>
      </c>
      <c r="G67" s="22">
        <f>SUM(F67/E67*100)</f>
        <v>100</v>
      </c>
      <c r="H67" s="25">
        <v>25558</v>
      </c>
      <c r="I67" s="22">
        <f>SUM(H67/E67*100)</f>
        <v>42.596666666666664</v>
      </c>
    </row>
    <row r="68" spans="1:9" ht="6.75" customHeight="1">
      <c r="A68" s="4"/>
      <c r="B68" s="24"/>
      <c r="C68" s="7"/>
      <c r="D68" s="14"/>
      <c r="E68" s="19"/>
      <c r="F68" s="21"/>
      <c r="G68" s="22"/>
      <c r="H68" s="25"/>
      <c r="I68" s="22"/>
    </row>
    <row r="69" spans="1:9" ht="28.5" customHeight="1">
      <c r="A69" s="3" t="s">
        <v>28</v>
      </c>
      <c r="B69" s="23"/>
      <c r="C69" s="6">
        <v>4</v>
      </c>
      <c r="D69" s="33" t="s">
        <v>82</v>
      </c>
      <c r="E69" s="18">
        <f>SUM(E70:E71)</f>
        <v>54150</v>
      </c>
      <c r="F69" s="18">
        <f>SUM(F70:F71)</f>
        <v>54150</v>
      </c>
      <c r="G69" s="22">
        <f>SUM(F69/E69*100)</f>
        <v>100</v>
      </c>
      <c r="H69" s="18">
        <f>SUM(H70:H71)</f>
        <v>54150</v>
      </c>
      <c r="I69" s="22">
        <f>SUM(H69/E69*100)</f>
        <v>100</v>
      </c>
    </row>
    <row r="70" spans="1:9" ht="15" customHeight="1">
      <c r="A70" s="4" t="s">
        <v>24</v>
      </c>
      <c r="B70" s="24">
        <v>111</v>
      </c>
      <c r="C70" s="7">
        <v>4</v>
      </c>
      <c r="D70" s="14">
        <v>211</v>
      </c>
      <c r="E70" s="19">
        <v>41590</v>
      </c>
      <c r="F70" s="21">
        <v>41590</v>
      </c>
      <c r="G70" s="22">
        <f>SUM(F70/E70*100)</f>
        <v>100</v>
      </c>
      <c r="H70" s="21">
        <v>41590</v>
      </c>
      <c r="I70" s="22">
        <f>SUM(H70/E70*100)</f>
        <v>100</v>
      </c>
    </row>
    <row r="71" spans="1:9" ht="15" customHeight="1">
      <c r="A71" s="4" t="s">
        <v>5</v>
      </c>
      <c r="B71" s="24">
        <v>119</v>
      </c>
      <c r="C71" s="7">
        <v>4</v>
      </c>
      <c r="D71" s="14">
        <v>213</v>
      </c>
      <c r="E71" s="19">
        <v>12560</v>
      </c>
      <c r="F71" s="21">
        <v>12560</v>
      </c>
      <c r="G71" s="22">
        <f>SUM(F71/E71*100)</f>
        <v>100</v>
      </c>
      <c r="H71" s="21">
        <v>12560</v>
      </c>
      <c r="I71" s="22">
        <f>SUM(H71/E71*100)</f>
        <v>100</v>
      </c>
    </row>
    <row r="72" spans="1:9" ht="15" customHeight="1">
      <c r="A72" s="4"/>
      <c r="B72" s="24"/>
      <c r="C72" s="7"/>
      <c r="D72" s="14"/>
      <c r="E72" s="19"/>
      <c r="F72" s="21"/>
      <c r="G72" s="22"/>
      <c r="H72" s="25"/>
      <c r="I72" s="22"/>
    </row>
    <row r="73" spans="1:9" ht="25.5" customHeight="1">
      <c r="A73" s="3" t="s">
        <v>28</v>
      </c>
      <c r="B73" s="23"/>
      <c r="C73" s="6">
        <v>4</v>
      </c>
      <c r="D73" s="33" t="s">
        <v>82</v>
      </c>
      <c r="E73" s="18">
        <f>SUM(E74:E75)</f>
        <v>2850</v>
      </c>
      <c r="F73" s="18">
        <f>SUM(F74:F75)</f>
        <v>2850</v>
      </c>
      <c r="G73" s="22">
        <f>SUM(F73/E73*100)</f>
        <v>100</v>
      </c>
      <c r="H73" s="18">
        <f>SUM(H74:H75)</f>
        <v>2850</v>
      </c>
      <c r="I73" s="22">
        <f>SUM(H73/E73*100)</f>
        <v>100</v>
      </c>
    </row>
    <row r="74" spans="1:9" ht="15" customHeight="1">
      <c r="A74" s="4" t="s">
        <v>24</v>
      </c>
      <c r="B74" s="24">
        <v>111</v>
      </c>
      <c r="C74" s="7">
        <v>4</v>
      </c>
      <c r="D74" s="14">
        <v>211</v>
      </c>
      <c r="E74" s="19">
        <v>2190</v>
      </c>
      <c r="F74" s="21">
        <v>2190</v>
      </c>
      <c r="G74" s="22">
        <f>SUM(F74/E74*100)</f>
        <v>100</v>
      </c>
      <c r="H74" s="21">
        <v>2190</v>
      </c>
      <c r="I74" s="22">
        <f>SUM(H74/E74*100)</f>
        <v>100</v>
      </c>
    </row>
    <row r="75" spans="1:9" ht="15" customHeight="1">
      <c r="A75" s="4" t="s">
        <v>5</v>
      </c>
      <c r="B75" s="24">
        <v>119</v>
      </c>
      <c r="C75" s="7">
        <v>4</v>
      </c>
      <c r="D75" s="14">
        <v>213</v>
      </c>
      <c r="E75" s="19">
        <v>660</v>
      </c>
      <c r="F75" s="21">
        <v>660</v>
      </c>
      <c r="G75" s="22">
        <f>SUM(F75/E75*100)</f>
        <v>100</v>
      </c>
      <c r="H75" s="21">
        <v>660</v>
      </c>
      <c r="I75" s="22">
        <f>SUM(H75/E75*100)</f>
        <v>100</v>
      </c>
    </row>
    <row r="76" spans="1:9" ht="6" customHeight="1">
      <c r="A76" s="4"/>
      <c r="B76" s="24"/>
      <c r="C76" s="7"/>
      <c r="D76" s="14"/>
      <c r="E76" s="19"/>
      <c r="F76" s="21"/>
      <c r="G76" s="12"/>
      <c r="H76" s="21"/>
      <c r="I76" s="12"/>
    </row>
    <row r="77" spans="1:9" ht="15" customHeight="1">
      <c r="A77" s="26"/>
      <c r="B77" s="27"/>
      <c r="C77" s="28"/>
      <c r="D77" s="29"/>
      <c r="E77" s="30"/>
      <c r="F77" s="31"/>
      <c r="G77" s="51"/>
      <c r="H77" s="31"/>
      <c r="I77" s="51"/>
    </row>
    <row r="78" spans="1:9" ht="18" customHeight="1">
      <c r="A78" s="26"/>
      <c r="B78" s="27"/>
      <c r="C78" s="28"/>
      <c r="D78" s="29"/>
      <c r="E78" s="30"/>
      <c r="F78" s="31"/>
      <c r="G78" s="32"/>
      <c r="H78" s="31"/>
      <c r="I78" s="32"/>
    </row>
    <row r="79" spans="1:9" ht="15.75">
      <c r="A79" s="1" t="s">
        <v>15</v>
      </c>
      <c r="B79" s="1"/>
      <c r="C79" s="1"/>
      <c r="D79" s="39"/>
      <c r="E79" s="39"/>
      <c r="F79" s="37"/>
      <c r="G79" s="37"/>
      <c r="H79" s="37"/>
      <c r="I79" s="37"/>
    </row>
    <row r="80" spans="1:9" ht="21.75" customHeight="1">
      <c r="A80" s="56" t="s">
        <v>71</v>
      </c>
      <c r="B80" s="56"/>
      <c r="C80" s="56"/>
      <c r="D80" s="56"/>
      <c r="E80" s="56"/>
      <c r="F80" s="56"/>
      <c r="G80" s="56"/>
      <c r="H80" s="56"/>
      <c r="I80" s="38"/>
    </row>
    <row r="81" spans="1:9" ht="15.75">
      <c r="A81" s="17" t="s">
        <v>4</v>
      </c>
      <c r="B81" s="17"/>
      <c r="C81" s="17"/>
      <c r="D81" s="17"/>
      <c r="E81" s="17"/>
      <c r="F81" s="37"/>
      <c r="G81" s="37"/>
      <c r="H81" s="37"/>
      <c r="I81" s="37"/>
    </row>
    <row r="82" spans="1:9" ht="30" customHeight="1">
      <c r="A82" s="39"/>
      <c r="B82" s="39"/>
      <c r="C82" s="39"/>
      <c r="D82" s="39"/>
      <c r="E82" s="39"/>
      <c r="F82" s="37"/>
      <c r="G82" s="37"/>
      <c r="H82" s="37"/>
      <c r="I82" s="37"/>
    </row>
    <row r="83" spans="1:9" ht="20.25" customHeight="1">
      <c r="A83" s="56" t="s">
        <v>72</v>
      </c>
      <c r="B83" s="56"/>
      <c r="C83" s="56"/>
      <c r="D83" s="56"/>
      <c r="E83" s="56"/>
      <c r="F83" s="56"/>
      <c r="G83" s="56"/>
      <c r="H83" s="56"/>
      <c r="I83" s="37"/>
    </row>
    <row r="84" spans="1:9" ht="15.75">
      <c r="A84" s="17" t="s">
        <v>33</v>
      </c>
      <c r="B84" s="17"/>
      <c r="C84" s="17"/>
      <c r="D84" s="17"/>
      <c r="E84" s="17"/>
      <c r="F84" s="37"/>
      <c r="G84" s="37"/>
      <c r="H84" s="37"/>
      <c r="I84" s="37"/>
    </row>
    <row r="85" spans="1:9" ht="3" customHeight="1">
      <c r="A85" s="39"/>
      <c r="B85" s="39"/>
      <c r="C85" s="39"/>
      <c r="D85" s="39"/>
      <c r="E85" s="39"/>
      <c r="F85" s="37"/>
      <c r="G85" s="37"/>
      <c r="H85" s="37"/>
      <c r="I85" s="37"/>
    </row>
    <row r="86" spans="1:9" ht="15.75">
      <c r="A86" s="1" t="s">
        <v>69</v>
      </c>
      <c r="B86" s="39"/>
      <c r="C86" s="39"/>
      <c r="D86" s="39"/>
      <c r="E86" s="39"/>
      <c r="F86" s="37"/>
      <c r="G86" s="37"/>
      <c r="H86" s="37"/>
      <c r="I86" s="37"/>
    </row>
    <row r="87" spans="1:9" ht="15.75">
      <c r="A87" s="2" t="s">
        <v>83</v>
      </c>
      <c r="B87" s="2"/>
      <c r="C87" s="1"/>
      <c r="D87" s="39"/>
      <c r="E87" s="39"/>
      <c r="F87" s="37"/>
      <c r="G87" s="37"/>
      <c r="H87" s="37"/>
      <c r="I87" s="37"/>
    </row>
    <row r="88" spans="1:5" ht="15">
      <c r="A88" s="39"/>
      <c r="B88" s="39"/>
      <c r="C88" s="39"/>
      <c r="D88" s="39"/>
      <c r="E88" s="39"/>
    </row>
    <row r="89" spans="1:5" ht="15">
      <c r="A89" s="39"/>
      <c r="B89" s="39"/>
      <c r="C89" s="39"/>
      <c r="D89" s="39"/>
      <c r="E89" s="39"/>
    </row>
    <row r="90" spans="1:5" ht="15">
      <c r="A90" s="39"/>
      <c r="B90" s="39"/>
      <c r="C90" s="39"/>
      <c r="D90" s="39"/>
      <c r="E90" s="39"/>
    </row>
    <row r="91" spans="1:5" ht="15">
      <c r="A91" s="39"/>
      <c r="B91" s="39"/>
      <c r="C91" s="39"/>
      <c r="D91" s="39"/>
      <c r="E91" s="39"/>
    </row>
  </sheetData>
  <sheetProtection/>
  <mergeCells count="11">
    <mergeCell ref="I2:I3"/>
    <mergeCell ref="A2:A3"/>
    <mergeCell ref="D2:D3"/>
    <mergeCell ref="E2:E3"/>
    <mergeCell ref="C2:C3"/>
    <mergeCell ref="B2:B3"/>
    <mergeCell ref="F2:F3"/>
    <mergeCell ref="A80:H80"/>
    <mergeCell ref="A83:H83"/>
    <mergeCell ref="G2:G3"/>
    <mergeCell ref="H2:H3"/>
  </mergeCells>
  <printOptions/>
  <pageMargins left="0.35433070866141736" right="0.2362204724409449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Перун</cp:lastModifiedBy>
  <cp:lastPrinted>2022-07-07T04:07:28Z</cp:lastPrinted>
  <dcterms:created xsi:type="dcterms:W3CDTF">1996-10-08T23:32:33Z</dcterms:created>
  <dcterms:modified xsi:type="dcterms:W3CDTF">2023-01-22T03:49:15Z</dcterms:modified>
  <cp:category/>
  <cp:version/>
  <cp:contentType/>
  <cp:contentStatus/>
</cp:coreProperties>
</file>